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0730" windowHeight="117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Johan Visser</author>
  </authors>
  <commentList>
    <comment ref="C21" authorId="0">
      <text>
        <r>
          <rPr>
            <b/>
            <sz val="9"/>
            <rFont val="Tahoma"/>
            <family val="2"/>
          </rPr>
          <t>Johan Visser:</t>
        </r>
        <r>
          <rPr>
            <sz val="9"/>
            <rFont val="Tahoma"/>
            <family val="2"/>
          </rPr>
          <t xml:space="preserve">
*wekelijkse bedragen x 4,3333
*4 wekelijkse bedragen x 1,0833
*Kwartaalbedragen / 3
*Jaarbedragen / 12</t>
        </r>
      </text>
    </comment>
    <comment ref="A20" authorId="0">
      <text>
        <r>
          <rPr>
            <b/>
            <sz val="9"/>
            <color indexed="8"/>
            <rFont val="Tahoma"/>
            <family val="2"/>
          </rPr>
          <t>Johan Visser: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De volgende inkomsten worden niet meegerekend:
</t>
        </r>
        <r>
          <rPr>
            <sz val="9"/>
            <color indexed="8"/>
            <rFont val="Tahoma"/>
            <family val="2"/>
          </rPr>
          <t xml:space="preserve">*Inkomsten die een specifiek doel hebben, zoals langdurigheidstoeslag, bijzondere bijstand en kleine inkomsten uit hobby;
</t>
        </r>
        <r>
          <rPr>
            <sz val="9"/>
            <color indexed="8"/>
            <rFont val="Tahoma"/>
            <family val="2"/>
          </rPr>
          <t xml:space="preserve">*Neveninkomsten van kinderen zoals een krantenwijk of bijbaantje;
</t>
        </r>
        <r>
          <rPr>
            <sz val="9"/>
            <color indexed="8"/>
            <rFont val="Tahoma"/>
            <family val="2"/>
          </rPr>
          <t xml:space="preserve">*Vakantietoeslag;
</t>
        </r>
        <r>
          <rPr>
            <sz val="9"/>
            <color indexed="8"/>
            <rFont val="Tahoma"/>
            <family val="2"/>
          </rPr>
          <t xml:space="preserve">*Kinderbijslag;
</t>
        </r>
        <r>
          <rPr>
            <sz val="9"/>
            <color indexed="8"/>
            <rFont val="Tahoma"/>
            <family val="2"/>
          </rPr>
          <t xml:space="preserve">*Studiefinanciering inwonende kinderen;
</t>
        </r>
        <r>
          <rPr>
            <sz val="9"/>
            <color indexed="8"/>
            <rFont val="Tahoma"/>
            <family val="2"/>
          </rPr>
          <t>*Persoonsgebonden budget (PGB). Dit zijn doeluitkeringen. Ook geen kosten tellen</t>
        </r>
      </text>
    </comment>
    <comment ref="A33" authorId="0">
      <text>
        <r>
          <rPr>
            <b/>
            <sz val="9"/>
            <rFont val="Tahoma"/>
            <family val="2"/>
          </rPr>
          <t>Johan Visser:</t>
        </r>
        <r>
          <rPr>
            <sz val="9"/>
            <rFont val="Tahoma"/>
            <family val="2"/>
          </rPr>
          <t xml:space="preserve">
De volgende uitgaven worden niet meegerekend:
*Autokosten: alleen nog in heel bijzondere situaties wanneer de kosten ook aantoonbaar worden gemaakt. In dat geval mag € 0,19 per km. Worden gerekend;
*Kosten van huisdieren: Deze kosten komen niet in aanmerking als uitgaven, tenzij het aantoonbaar om hulp- of blindegeleidehond gaat;
*Premie voro spaar-, pensioen- of overlijdensrisicoverzekering met spaarelement, voorzover niet verbonden aan de eigen woning.</t>
        </r>
      </text>
    </comment>
    <comment ref="A23" authorId="0">
      <text>
        <r>
          <rPr>
            <b/>
            <sz val="9"/>
            <color indexed="8"/>
            <rFont val="Tahoma"/>
            <family val="2"/>
          </rPr>
          <t>Johan Visser: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*Het standaardbedrag van € 200,- geldt ook voor de inwonende verdienende ouder, broer/zus of meerderjarige stief- op pleegkinderen.</t>
        </r>
      </text>
    </comment>
  </commentList>
</comments>
</file>

<file path=xl/sharedStrings.xml><?xml version="1.0" encoding="utf-8"?>
<sst xmlns="http://schemas.openxmlformats.org/spreadsheetml/2006/main" count="69" uniqueCount="45">
  <si>
    <t>aantal</t>
  </si>
  <si>
    <t>Gezinssamenstelling</t>
  </si>
  <si>
    <t>Berekening critera per maand</t>
  </si>
  <si>
    <t>Inkomen</t>
  </si>
  <si>
    <t>Soort</t>
  </si>
  <si>
    <t>Netto loon of uitkering (salaris, AOW, WAO,WW, etc)</t>
  </si>
  <si>
    <t>maand</t>
  </si>
  <si>
    <t>Netto loon of uitkering van partner</t>
  </si>
  <si>
    <t xml:space="preserve">Alimentatie </t>
  </si>
  <si>
    <t>Reserveringen bij bewindvoerder(s)</t>
  </si>
  <si>
    <t>Totaal inkomen per maand</t>
  </si>
  <si>
    <t>Uitgaven</t>
  </si>
  <si>
    <t xml:space="preserve">Water </t>
  </si>
  <si>
    <t xml:space="preserve">Gemeentebelastingen (voor zover die daadwerkelijk worden betaald) </t>
  </si>
  <si>
    <t xml:space="preserve">Waterschapslasten (voor zover die daadwerkelijk worden betaald) </t>
  </si>
  <si>
    <t>Totaal uitgaven</t>
  </si>
  <si>
    <t>Klant komt wel/niet in aanmerking voor voedselpakket</t>
  </si>
  <si>
    <t>Huur (de werkelijk kosten)</t>
  </si>
  <si>
    <t>Zorgtoeslag</t>
  </si>
  <si>
    <t>Huurtoeslag</t>
  </si>
  <si>
    <t>Kindgebonden budget</t>
  </si>
  <si>
    <t>(voorlopige) belastingteruggave van aanvrager en evt. partner</t>
  </si>
  <si>
    <t>Rente en aflossing hypotheek; Alleen de premie voor spaar- en/of overlijdensrisicoverzekering als deze verbonden is aan de eigen woning.</t>
  </si>
  <si>
    <t>Kosten van kinderopvang, mits noodzakelijk en onder aftrek van evt. toeslag</t>
  </si>
  <si>
    <t>Totale schulden (exclusief evt. hypotheek)</t>
  </si>
  <si>
    <t>Datum melding</t>
  </si>
  <si>
    <t>Datum intake</t>
  </si>
  <si>
    <t>Datum 1e pakket</t>
  </si>
  <si>
    <t>Naam aanvrager</t>
  </si>
  <si>
    <t>Datum hertoetsing</t>
  </si>
  <si>
    <t>Aantoonbare aflossing van schulden, wanneer deze schuld schriftelijk is vastgelegd en aflossingen via bankafschriften zijn te controleren. Schulden aan familieleden worden niet meegenomen.</t>
  </si>
  <si>
    <t>Kosten onderwijs voorzover daadwerkelijk betaald. Hiervoor zijn vrijwel altijd voorzieningen</t>
  </si>
  <si>
    <t>Aanvrager: € 300,- per maand</t>
  </si>
  <si>
    <t>Partner € 110,- per maand</t>
  </si>
  <si>
    <t>Kind t/m 11 jaar € 110,- per maand</t>
  </si>
  <si>
    <t>ALLEEN DE GRIJZE VAKKEN INVULLEN</t>
  </si>
  <si>
    <r>
      <t xml:space="preserve">Verzekeringen(zorgverzekering, overige verzekeringen) </t>
    </r>
    <r>
      <rPr>
        <b/>
        <sz val="10"/>
        <rFont val="Cambria"/>
        <family val="1"/>
      </rPr>
      <t>LET OP: Auto verzekering telt NIET mee</t>
    </r>
  </si>
  <si>
    <t>TV/internet, mobiele telefoon, eigen risico zorgverzekering, zelfzorgmiddelen, persoonlijke verzorging, was/schoonmaakmiddelen, vervoer,bankkosten</t>
  </si>
  <si>
    <t xml:space="preserve">Kind 12 t/m 17 jaar  € 110,- per maand </t>
  </si>
  <si>
    <t>Kind vanaf 18 jaar en overige inwonenden € 110 per maand</t>
  </si>
  <si>
    <t>Noodzakelijke extra reiskosten. Te bespreken tijdens intakegesprek</t>
  </si>
  <si>
    <t>TOETSINGSFORMULIER VANAF 1 JANUARI 2023</t>
  </si>
  <si>
    <r>
      <t xml:space="preserve">standaardbedrag € 300,- indien inwonende kinderen(vanaf 18 jaar) eigen inkomen uit arbeid of uitkering ontvangen (kostgeld) </t>
    </r>
    <r>
      <rPr>
        <b/>
        <sz val="10"/>
        <rFont val="Cambria"/>
        <family val="1"/>
      </rPr>
      <t>(aantal personen invullen)</t>
    </r>
  </si>
  <si>
    <r>
      <t xml:space="preserve">Energie (gas en elektriciteit) </t>
    </r>
    <r>
      <rPr>
        <b/>
        <sz val="10"/>
        <rFont val="Cambria"/>
        <family val="1"/>
      </rPr>
      <t>LET OP: Bij eenmalige energietoeslag deze per maand verrekenen</t>
    </r>
  </si>
  <si>
    <t>NIETS INVULLEN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</si>
</sst>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 &quot;#,##0.00_-"/>
    <numFmt numFmtId="173" formatCode="[$€-413]\ #,##0.00;[Red][$€-413]\ #,##0.00\-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#,##0.00_ ;[Red]\-#,##0.00\ "/>
    <numFmt numFmtId="179" formatCode="[$€-413]\ #,##0.00;[Red][$€-413]\ \-#,##0.00"/>
    <numFmt numFmtId="180" formatCode="0_ ;[Red]\-0\ "/>
  </numFmts>
  <fonts count="50"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Cambria"/>
      <family val="1"/>
    </font>
    <font>
      <b/>
      <sz val="10"/>
      <name val="Cambria"/>
      <family val="1"/>
    </font>
    <font>
      <b/>
      <u val="single"/>
      <sz val="10"/>
      <name val="Cambria"/>
      <family val="1"/>
    </font>
    <font>
      <sz val="10"/>
      <color indexed="63"/>
      <name val="Cambria"/>
      <family val="1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Cambria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ill="0" applyBorder="0" applyAlignment="0" applyProtection="0"/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 horizontal="center"/>
    </xf>
    <xf numFmtId="172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72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horizontal="center"/>
    </xf>
    <xf numFmtId="172" fontId="3" fillId="34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173" fontId="3" fillId="33" borderId="10" xfId="0" applyNumberFormat="1" applyFont="1" applyFill="1" applyBorder="1" applyAlignment="1">
      <alignment horizontal="center" vertical="center"/>
    </xf>
    <xf numFmtId="172" fontId="3" fillId="34" borderId="10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horizontal="center" vertical="center"/>
    </xf>
    <xf numFmtId="172" fontId="48" fillId="0" borderId="10" xfId="0" applyNumberFormat="1" applyFont="1" applyFill="1" applyBorder="1" applyAlignment="1">
      <alignment vertical="center"/>
    </xf>
    <xf numFmtId="172" fontId="4" fillId="35" borderId="10" xfId="0" applyNumberFormat="1" applyFont="1" applyFill="1" applyBorder="1" applyAlignment="1">
      <alignment horizontal="center"/>
    </xf>
    <xf numFmtId="0" fontId="0" fillId="0" borderId="0" xfId="0" applyAlignment="1">
      <alignment shrinkToFit="1"/>
    </xf>
    <xf numFmtId="0" fontId="8" fillId="0" borderId="0" xfId="0" applyFont="1" applyAlignment="1">
      <alignment/>
    </xf>
    <xf numFmtId="0" fontId="0" fillId="0" borderId="0" xfId="0" applyAlignment="1">
      <alignment horizontal="left" vertical="top" wrapText="1" shrinkToFit="1"/>
    </xf>
    <xf numFmtId="14" fontId="0" fillId="0" borderId="0" xfId="0" applyNumberFormat="1" applyAlignment="1">
      <alignment horizontal="left" vertical="top" wrapText="1" shrinkToFit="1"/>
    </xf>
    <xf numFmtId="0" fontId="4" fillId="0" borderId="0" xfId="0" applyFont="1" applyAlignment="1">
      <alignment/>
    </xf>
    <xf numFmtId="173" fontId="3" fillId="36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shrinkToFit="1"/>
    </xf>
    <xf numFmtId="44" fontId="3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Hyperlink 2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</sheetPr>
  <dimension ref="A1:D51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17.00390625" style="0" customWidth="1"/>
    <col min="2" max="2" width="94.28125" style="0" customWidth="1"/>
    <col min="3" max="3" width="10.8515625" style="0" customWidth="1"/>
    <col min="4" max="4" width="13.421875" style="0" customWidth="1"/>
  </cols>
  <sheetData>
    <row r="1" ht="12.75">
      <c r="B1" s="33" t="s">
        <v>41</v>
      </c>
    </row>
    <row r="2" spans="1:2" ht="12.75">
      <c r="A2" s="28" t="s">
        <v>28</v>
      </c>
      <c r="B2" s="29"/>
    </row>
    <row r="3" spans="1:2" ht="12.75">
      <c r="A3" s="28" t="s">
        <v>25</v>
      </c>
      <c r="B3" s="30"/>
    </row>
    <row r="4" spans="1:2" ht="12.75">
      <c r="A4" s="28" t="s">
        <v>26</v>
      </c>
      <c r="B4" s="29"/>
    </row>
    <row r="5" spans="1:2" ht="12.75">
      <c r="A5" s="28" t="s">
        <v>27</v>
      </c>
      <c r="B5" s="30"/>
    </row>
    <row r="6" spans="1:2" ht="12.75">
      <c r="A6" s="28" t="s">
        <v>29</v>
      </c>
      <c r="B6" s="27"/>
    </row>
    <row r="7" spans="1:2" ht="12.75">
      <c r="A7" s="28"/>
      <c r="B7" s="27"/>
    </row>
    <row r="8" spans="1:4" ht="12.75">
      <c r="A8" s="2"/>
      <c r="B8" s="31" t="s">
        <v>35</v>
      </c>
      <c r="C8" s="1"/>
      <c r="D8" s="1"/>
    </row>
    <row r="9" spans="1:4" ht="12.75">
      <c r="A9" s="1"/>
      <c r="B9" s="1"/>
      <c r="C9" s="1"/>
      <c r="D9" s="1"/>
    </row>
    <row r="10" spans="1:4" ht="12.75">
      <c r="A10" s="3"/>
      <c r="B10" s="1"/>
      <c r="C10" s="1"/>
      <c r="D10" s="4"/>
    </row>
    <row r="11" spans="1:4" ht="12.75">
      <c r="A11" s="16" t="s">
        <v>0</v>
      </c>
      <c r="B11" s="8" t="s">
        <v>1</v>
      </c>
      <c r="C11" s="8"/>
      <c r="D11" s="17"/>
    </row>
    <row r="12" spans="1:4" ht="12.75">
      <c r="A12" s="18"/>
      <c r="B12" s="5" t="s">
        <v>32</v>
      </c>
      <c r="C12" s="5"/>
      <c r="D12" s="19">
        <f>A12*300</f>
        <v>0</v>
      </c>
    </row>
    <row r="13" spans="1:4" ht="12.75">
      <c r="A13" s="18"/>
      <c r="B13" s="5" t="s">
        <v>33</v>
      </c>
      <c r="C13" s="5"/>
      <c r="D13" s="19">
        <f>A13*110</f>
        <v>0</v>
      </c>
    </row>
    <row r="14" spans="1:4" ht="12.75">
      <c r="A14" s="18"/>
      <c r="B14" s="5" t="s">
        <v>34</v>
      </c>
      <c r="C14" s="5"/>
      <c r="D14" s="19">
        <f>A14*110</f>
        <v>0</v>
      </c>
    </row>
    <row r="15" spans="1:4" ht="12.75">
      <c r="A15" s="18"/>
      <c r="B15" s="5" t="s">
        <v>38</v>
      </c>
      <c r="C15" s="5"/>
      <c r="D15" s="19">
        <f>A15*110</f>
        <v>0</v>
      </c>
    </row>
    <row r="16" spans="1:4" ht="12.75">
      <c r="A16" s="18"/>
      <c r="B16" s="5" t="s">
        <v>39</v>
      </c>
      <c r="C16" s="5"/>
      <c r="D16" s="19">
        <f>A16*110</f>
        <v>0</v>
      </c>
    </row>
    <row r="17" spans="1:4" ht="12.75">
      <c r="A17" s="20"/>
      <c r="B17" s="6"/>
      <c r="C17" s="6"/>
      <c r="D17" s="17"/>
    </row>
    <row r="18" spans="1:4" ht="12.75">
      <c r="A18" s="20"/>
      <c r="B18" s="7" t="s">
        <v>2</v>
      </c>
      <c r="C18" s="7"/>
      <c r="D18" s="21">
        <f>SUM(D12:D16)</f>
        <v>0</v>
      </c>
    </row>
    <row r="19" spans="1:4" ht="12.75">
      <c r="A19" s="20"/>
      <c r="B19" s="5"/>
      <c r="C19" s="5"/>
      <c r="D19" s="17"/>
    </row>
    <row r="20" spans="1:4" ht="21.75" customHeight="1">
      <c r="A20" s="16" t="s">
        <v>3</v>
      </c>
      <c r="B20" s="8" t="s">
        <v>4</v>
      </c>
      <c r="C20" s="9"/>
      <c r="D20" s="17"/>
    </row>
    <row r="21" spans="1:4" ht="12.75">
      <c r="A21" s="22"/>
      <c r="B21" s="5" t="s">
        <v>5</v>
      </c>
      <c r="C21" s="10" t="s">
        <v>6</v>
      </c>
      <c r="D21" s="23">
        <f>IF(A21="","",IF(C21="week",A21*4.3333,IF(C21="4 weken",A21*1.0833,IF(C21="maand",A21*1,IF(C21="kwartaal",A21/3,IF(C21="jaar",A21/12,""))))))</f>
      </c>
    </row>
    <row r="22" spans="1:4" ht="12.75">
      <c r="A22" s="22"/>
      <c r="B22" s="5" t="s">
        <v>7</v>
      </c>
      <c r="C22" s="10" t="s">
        <v>6</v>
      </c>
      <c r="D22" s="23">
        <f>IF(A22="","",IF(C22="week",A22*4.3333,IF(C22="4 weken",A22*1.0833,IF(C22="maand",A22*1,IF(C22="kwartaal",A22/3,IF(C22="jaar",A22/12,""))))))</f>
      </c>
    </row>
    <row r="23" spans="1:4" ht="25.5">
      <c r="A23" s="34"/>
      <c r="B23" s="11" t="s">
        <v>42</v>
      </c>
      <c r="C23" s="10" t="s">
        <v>6</v>
      </c>
      <c r="D23" s="23">
        <f>A23</f>
        <v>0</v>
      </c>
    </row>
    <row r="24" spans="1:4" ht="12.75">
      <c r="A24" s="22"/>
      <c r="B24" s="5" t="s">
        <v>18</v>
      </c>
      <c r="C24" s="10" t="s">
        <v>6</v>
      </c>
      <c r="D24" s="23">
        <f>IF(A24="","",IF(C24="week",A24*4.3333,IF(C24="4 weken",A24*1.0833,IF(C24="maand",A24*1,IF(C24="kwartaal",A24/3,IF(C24="jaar",A24/12,""))))))</f>
      </c>
    </row>
    <row r="25" spans="1:4" ht="12.75">
      <c r="A25" s="22"/>
      <c r="B25" s="5" t="s">
        <v>20</v>
      </c>
      <c r="C25" s="10" t="s">
        <v>6</v>
      </c>
      <c r="D25" s="23">
        <f>IF(A25="","",IF(C25="week",A25*4.3333,IF(C25="4 weken",A25*1.0833,IF(C25="maand",A25*1,IF(C25="kwartaal",A25/3,IF(C25="jaar",A25/12,""))))))</f>
      </c>
    </row>
    <row r="26" spans="1:4" ht="12.75">
      <c r="A26" s="22"/>
      <c r="B26" s="5" t="s">
        <v>19</v>
      </c>
      <c r="C26" s="10" t="s">
        <v>6</v>
      </c>
      <c r="D26" s="23">
        <f>IF(A26="","",IF(C26="week",A26*4.3333,IF(C26="4 weken",A26*1.0833,IF(C26="maand",A26*1,IF(C26="kwartaal",A26/3,IF(C26="jaar",A26/12,""))))))</f>
      </c>
    </row>
    <row r="27" spans="1:4" ht="12.75">
      <c r="A27" s="22"/>
      <c r="B27" s="12" t="s">
        <v>8</v>
      </c>
      <c r="C27" s="10" t="s">
        <v>6</v>
      </c>
      <c r="D27" s="23">
        <f>IF(A27="","",IF(C27="week",A27*4.3333,IF(C27="4 weken",A27*1.0833,IF(C27="maand",A27*1,IF(C27="kwartaal",A27/3,IF(C27="jaar",A27/12,""))))))</f>
      </c>
    </row>
    <row r="28" spans="1:4" ht="12.75">
      <c r="A28" s="22"/>
      <c r="B28" s="5" t="s">
        <v>21</v>
      </c>
      <c r="C28" s="10" t="s">
        <v>6</v>
      </c>
      <c r="D28" s="23"/>
    </row>
    <row r="29" spans="1:4" ht="12.75">
      <c r="A29" s="22"/>
      <c r="B29" s="5" t="s">
        <v>9</v>
      </c>
      <c r="C29" s="10" t="s">
        <v>6</v>
      </c>
      <c r="D29" s="23">
        <f>IF(A29="","",IF(C29="week",A29*4.3333,IF(C29="4 weken",A29*1.0833,IF(C29="maand",A29*1,IF(C29="kwartaal",A29/3,IF(C29="jaar",A29/12,""))))))</f>
      </c>
    </row>
    <row r="30" spans="1:4" ht="12.75">
      <c r="A30" s="20"/>
      <c r="B30" s="6"/>
      <c r="C30" s="6"/>
      <c r="D30" s="17"/>
    </row>
    <row r="31" spans="1:4" ht="12.75">
      <c r="A31" s="20"/>
      <c r="B31" s="7" t="s">
        <v>10</v>
      </c>
      <c r="C31" s="7"/>
      <c r="D31" s="21">
        <f>SUM(D21:D29)</f>
        <v>0</v>
      </c>
    </row>
    <row r="32" spans="1:4" ht="12.75">
      <c r="A32" s="20"/>
      <c r="B32" s="6"/>
      <c r="C32" s="6"/>
      <c r="D32" s="17"/>
    </row>
    <row r="33" spans="1:4" ht="12.75">
      <c r="A33" s="8" t="s">
        <v>11</v>
      </c>
      <c r="B33" s="8" t="s">
        <v>4</v>
      </c>
      <c r="C33" s="8"/>
      <c r="D33" s="17"/>
    </row>
    <row r="34" spans="1:4" ht="12.75">
      <c r="A34" s="22"/>
      <c r="B34" s="12" t="s">
        <v>17</v>
      </c>
      <c r="C34" s="10" t="s">
        <v>6</v>
      </c>
      <c r="D34" s="23">
        <f aca="true" t="shared" si="0" ref="D34:D42">IF(A34="","",IF(C34="week",A34*4.3333,IF(C34="4 weken",A34*1.0833,IF(C34="maand",A34*1,IF(C34="kwartaal",A34/3,IF(C34="jaar",A34/12,""))))))</f>
      </c>
    </row>
    <row r="35" spans="1:4" ht="30" customHeight="1">
      <c r="A35" s="22"/>
      <c r="B35" s="13" t="s">
        <v>22</v>
      </c>
      <c r="C35" s="10" t="s">
        <v>6</v>
      </c>
      <c r="D35" s="23">
        <f t="shared" si="0"/>
      </c>
    </row>
    <row r="36" spans="1:4" ht="12.75">
      <c r="A36" s="22"/>
      <c r="B36" s="12" t="s">
        <v>8</v>
      </c>
      <c r="C36" s="10" t="s">
        <v>6</v>
      </c>
      <c r="D36" s="23">
        <f t="shared" si="0"/>
      </c>
    </row>
    <row r="37" spans="1:4" ht="12.75">
      <c r="A37" s="22"/>
      <c r="B37" s="14" t="s">
        <v>43</v>
      </c>
      <c r="C37" s="10" t="s">
        <v>6</v>
      </c>
      <c r="D37" s="23">
        <f t="shared" si="0"/>
      </c>
    </row>
    <row r="38" spans="1:4" ht="12.75">
      <c r="A38" s="22"/>
      <c r="B38" s="12" t="s">
        <v>12</v>
      </c>
      <c r="C38" s="10" t="s">
        <v>6</v>
      </c>
      <c r="D38" s="23">
        <f t="shared" si="0"/>
      </c>
    </row>
    <row r="39" spans="1:4" ht="12.75">
      <c r="A39" s="22"/>
      <c r="B39" s="12" t="s">
        <v>36</v>
      </c>
      <c r="C39" s="10" t="s">
        <v>6</v>
      </c>
      <c r="D39" s="23">
        <f t="shared" si="0"/>
      </c>
    </row>
    <row r="40" spans="1:4" ht="25.5">
      <c r="A40" s="32" t="s">
        <v>44</v>
      </c>
      <c r="B40" s="13" t="s">
        <v>37</v>
      </c>
      <c r="C40" s="10" t="s">
        <v>6</v>
      </c>
      <c r="D40" s="23">
        <f>(A12*150)+(A13*90)+(A14*60)+(A15*60)</f>
        <v>0</v>
      </c>
    </row>
    <row r="41" spans="1:4" ht="12.75">
      <c r="A41" s="22"/>
      <c r="B41" s="12" t="s">
        <v>13</v>
      </c>
      <c r="C41" s="10" t="s">
        <v>6</v>
      </c>
      <c r="D41" s="23">
        <f t="shared" si="0"/>
      </c>
    </row>
    <row r="42" spans="1:4" ht="12.75">
      <c r="A42" s="22"/>
      <c r="B42" s="12" t="s">
        <v>14</v>
      </c>
      <c r="C42" s="10" t="s">
        <v>6</v>
      </c>
      <c r="D42" s="23">
        <f t="shared" si="0"/>
      </c>
    </row>
    <row r="43" spans="1:4" ht="38.25">
      <c r="A43" s="22"/>
      <c r="B43" s="14" t="s">
        <v>30</v>
      </c>
      <c r="C43" s="10" t="s">
        <v>6</v>
      </c>
      <c r="D43" s="23">
        <f>IF(A43="","",IF(C43="week",A43*4.3333,IF(C43="4 weken",A43*1.0833,IF(C43="maand",A43*1,IF(C43="kwartaal",A43/3,IF(C43="jaar",A43/12,""))))))</f>
      </c>
    </row>
    <row r="44" spans="1:4" ht="12.75">
      <c r="A44" s="22"/>
      <c r="B44" s="14" t="s">
        <v>23</v>
      </c>
      <c r="C44" s="10" t="s">
        <v>6</v>
      </c>
      <c r="D44" s="23">
        <f>IF(A44="","",IF(C44="week",A44*4.3333,IF(C44="4 weken",A44*1.0833,IF(C44="maand",A44*1,IF(C44="kwartaal",A44/3,IF(C44="jaar",A44/12,""))))))</f>
      </c>
    </row>
    <row r="45" spans="1:4" ht="12.75">
      <c r="A45" s="22"/>
      <c r="B45" s="14" t="s">
        <v>31</v>
      </c>
      <c r="C45" s="10" t="s">
        <v>6</v>
      </c>
      <c r="D45" s="23">
        <f>IF(A45="","",IF(C45="week",A45*4.3333,IF(C45="4 weken",A45*1.0833,IF(C45="maand",A45*1,IF(C45="kwartaal",A45/3,IF(C45="jaar",A45/12,""))))))</f>
      </c>
    </row>
    <row r="46" spans="1:4" ht="12.75">
      <c r="A46" s="32" t="s">
        <v>44</v>
      </c>
      <c r="B46" s="14" t="s">
        <v>40</v>
      </c>
      <c r="C46" s="10" t="s">
        <v>6</v>
      </c>
      <c r="D46" s="23">
        <f>0</f>
        <v>0</v>
      </c>
    </row>
    <row r="47" spans="1:4" ht="12.75">
      <c r="A47" s="24"/>
      <c r="B47" s="14"/>
      <c r="C47" s="15"/>
      <c r="D47" s="25"/>
    </row>
    <row r="48" spans="1:4" ht="12.75">
      <c r="A48" s="20"/>
      <c r="B48" s="7" t="s">
        <v>15</v>
      </c>
      <c r="C48" s="7"/>
      <c r="D48" s="21">
        <f>SUM(D34:D46)</f>
        <v>0</v>
      </c>
    </row>
    <row r="49" spans="1:4" ht="12.75">
      <c r="A49" s="5"/>
      <c r="B49" s="7" t="s">
        <v>24</v>
      </c>
      <c r="C49" s="5"/>
      <c r="D49" s="21">
        <v>0</v>
      </c>
    </row>
    <row r="50" spans="1:4" ht="12.75">
      <c r="A50" s="20"/>
      <c r="B50" s="7" t="s">
        <v>16</v>
      </c>
      <c r="C50" s="7"/>
      <c r="D50" s="26" t="str">
        <f>IF(D31-D48&lt;=D18,"wel","niet")</f>
        <v>wel</v>
      </c>
    </row>
    <row r="51" spans="1:4" ht="12.75">
      <c r="A51" s="1"/>
      <c r="B51" s="1"/>
      <c r="C51" s="1"/>
      <c r="D51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Visser, JC (Johan)</dc:creator>
  <cp:keywords/>
  <dc:description/>
  <cp:lastModifiedBy>Joop</cp:lastModifiedBy>
  <cp:lastPrinted>2022-06-02T16:58:34Z</cp:lastPrinted>
  <dcterms:created xsi:type="dcterms:W3CDTF">2018-09-13T07:41:22Z</dcterms:created>
  <dcterms:modified xsi:type="dcterms:W3CDTF">2023-01-15T09:17:15Z</dcterms:modified>
  <cp:category/>
  <cp:version/>
  <cp:contentType/>
  <cp:contentStatus/>
</cp:coreProperties>
</file>